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외장하드\DATA\세무컨설팅자료\유튜브\사업소득 지급대장\"/>
    </mc:Choice>
  </mc:AlternateContent>
  <xr:revisionPtr revIDLastSave="0" documentId="13_ncr:1_{26185D1C-221B-40A0-835E-9D400273016E}" xr6:coauthVersionLast="36" xr6:coauthVersionMax="36" xr10:uidLastSave="{00000000-0000-0000-0000-000000000000}"/>
  <bookViews>
    <workbookView xWindow="0" yWindow="0" windowWidth="23040" windowHeight="9648" activeTab="2" xr2:uid="{F3E33734-8296-4978-A9A1-8110AE5A0852}"/>
  </bookViews>
  <sheets>
    <sheet name="case1" sheetId="1" r:id="rId1"/>
    <sheet name="case2" sheetId="2" r:id="rId2"/>
    <sheet name="case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3" l="1"/>
  <c r="E13" i="3"/>
  <c r="F13" i="3"/>
  <c r="G13" i="3"/>
  <c r="H13" i="3"/>
  <c r="H6" i="3"/>
  <c r="H7" i="3"/>
  <c r="H8" i="3"/>
  <c r="H9" i="3"/>
  <c r="H10" i="3"/>
  <c r="H11" i="3"/>
  <c r="H12" i="3"/>
  <c r="H5" i="3"/>
  <c r="G6" i="3" l="1"/>
  <c r="G7" i="3"/>
  <c r="G8" i="3"/>
  <c r="G9" i="3"/>
  <c r="G10" i="3"/>
  <c r="G11" i="3"/>
  <c r="G12" i="3"/>
  <c r="G5" i="3"/>
  <c r="F6" i="3"/>
  <c r="F7" i="3"/>
  <c r="F8" i="3"/>
  <c r="F9" i="3"/>
  <c r="F10" i="3"/>
  <c r="F11" i="3"/>
  <c r="F12" i="3"/>
  <c r="F5" i="3"/>
  <c r="C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E5" i="3"/>
  <c r="D5" i="3"/>
  <c r="C13" i="2"/>
  <c r="E12" i="2"/>
  <c r="D12" i="2"/>
  <c r="E11" i="2"/>
  <c r="D11" i="2"/>
  <c r="F11" i="2" s="1"/>
  <c r="E10" i="2"/>
  <c r="D10" i="2"/>
  <c r="F10" i="2" s="1"/>
  <c r="E9" i="2"/>
  <c r="D9" i="2"/>
  <c r="F9" i="2" s="1"/>
  <c r="E8" i="2"/>
  <c r="F8" i="2" s="1"/>
  <c r="D8" i="2"/>
  <c r="E7" i="2"/>
  <c r="D7" i="2"/>
  <c r="F7" i="2" s="1"/>
  <c r="E6" i="2"/>
  <c r="D6" i="2"/>
  <c r="E5" i="2"/>
  <c r="D5" i="2"/>
  <c r="F5" i="2" s="1"/>
  <c r="G16" i="1"/>
  <c r="F16" i="1"/>
  <c r="F15" i="1"/>
  <c r="E15" i="1"/>
  <c r="F7" i="1"/>
  <c r="G8" i="1" s="1"/>
  <c r="F8" i="1"/>
  <c r="F9" i="1"/>
  <c r="G10" i="1" s="1"/>
  <c r="F10" i="1"/>
  <c r="F6" i="1"/>
  <c r="F5" i="1"/>
  <c r="F12" i="2" l="1"/>
  <c r="F6" i="2"/>
  <c r="D13" i="2"/>
  <c r="E13" i="2"/>
  <c r="G6" i="1"/>
  <c r="F13" i="2" l="1"/>
</calcChain>
</file>

<file path=xl/sharedStrings.xml><?xml version="1.0" encoding="utf-8"?>
<sst xmlns="http://schemas.openxmlformats.org/spreadsheetml/2006/main" count="82" uniqueCount="45">
  <si>
    <t>(단위 : 원)</t>
    <phoneticPr fontId="3" type="noConversion"/>
  </si>
  <si>
    <t>순번</t>
    <phoneticPr fontId="3" type="noConversion"/>
  </si>
  <si>
    <t>성명</t>
    <phoneticPr fontId="3" type="noConversion"/>
  </si>
  <si>
    <t>귀속년월</t>
    <phoneticPr fontId="3" type="noConversion"/>
  </si>
  <si>
    <t>지급액</t>
    <phoneticPr fontId="3" type="noConversion"/>
  </si>
  <si>
    <t>소득세</t>
    <phoneticPr fontId="3" type="noConversion"/>
  </si>
  <si>
    <t>기타공제액</t>
    <phoneticPr fontId="3" type="noConversion"/>
  </si>
  <si>
    <t>비고</t>
    <phoneticPr fontId="3" type="noConversion"/>
  </si>
  <si>
    <t>지급년월</t>
    <phoneticPr fontId="3" type="noConversion"/>
  </si>
  <si>
    <t>지방소득세</t>
    <phoneticPr fontId="3" type="noConversion"/>
  </si>
  <si>
    <t>차인지급액</t>
    <phoneticPr fontId="3" type="noConversion"/>
  </si>
  <si>
    <t>합계</t>
    <phoneticPr fontId="3" type="noConversion"/>
  </si>
  <si>
    <t>회사명 : 세금상사</t>
    <phoneticPr fontId="3" type="noConversion"/>
  </si>
  <si>
    <t>사업소득지급대장 (소득자별) _ 2026년 02월</t>
    <phoneticPr fontId="3" type="noConversion"/>
  </si>
  <si>
    <t>2026.01</t>
    <phoneticPr fontId="3" type="noConversion"/>
  </si>
  <si>
    <t>2026.02</t>
    <phoneticPr fontId="3" type="noConversion"/>
  </si>
  <si>
    <t>김한국</t>
    <phoneticPr fontId="3" type="noConversion"/>
  </si>
  <si>
    <t>810101-1234567</t>
    <phoneticPr fontId="3" type="noConversion"/>
  </si>
  <si>
    <t>주민번호</t>
    <phoneticPr fontId="3" type="noConversion"/>
  </si>
  <si>
    <t>이대한</t>
    <phoneticPr fontId="3" type="noConversion"/>
  </si>
  <si>
    <t>박민국</t>
    <phoneticPr fontId="3" type="noConversion"/>
  </si>
  <si>
    <t>710101-1234567</t>
    <phoneticPr fontId="3" type="noConversion"/>
  </si>
  <si>
    <t>820101-1234567</t>
    <phoneticPr fontId="3" type="noConversion"/>
  </si>
  <si>
    <t>(01.20 ~ 01.31)</t>
    <phoneticPr fontId="3" type="noConversion"/>
  </si>
  <si>
    <t>사업소득 지급대장</t>
    <phoneticPr fontId="3" type="noConversion"/>
  </si>
  <si>
    <t>소득금액</t>
    <phoneticPr fontId="3" type="noConversion"/>
  </si>
  <si>
    <t>김세금</t>
    <phoneticPr fontId="3" type="noConversion"/>
  </si>
  <si>
    <t>김대한</t>
    <phoneticPr fontId="3" type="noConversion"/>
  </si>
  <si>
    <t>이민국</t>
    <phoneticPr fontId="3" type="noConversion"/>
  </si>
  <si>
    <t>박대한</t>
    <phoneticPr fontId="3" type="noConversion"/>
  </si>
  <si>
    <t>정민국</t>
    <phoneticPr fontId="3" type="noConversion"/>
  </si>
  <si>
    <t>이나라</t>
    <phoneticPr fontId="3" type="noConversion"/>
  </si>
  <si>
    <t>조대한</t>
    <phoneticPr fontId="3" type="noConversion"/>
  </si>
  <si>
    <t>810101-1234568</t>
  </si>
  <si>
    <t>810101-1234569</t>
  </si>
  <si>
    <t>810101-1234570</t>
  </si>
  <si>
    <t>810101-1234571</t>
  </si>
  <si>
    <t>810101-1234572</t>
  </si>
  <si>
    <t>810101-1234573</t>
  </si>
  <si>
    <t>810101-1234574</t>
  </si>
  <si>
    <t>귀속월</t>
    <phoneticPr fontId="3" type="noConversion"/>
  </si>
  <si>
    <t>지급월</t>
    <phoneticPr fontId="3" type="noConversion"/>
  </si>
  <si>
    <t>이름</t>
    <phoneticPr fontId="3" type="noConversion"/>
  </si>
  <si>
    <t>산재보험
월보수액</t>
    <phoneticPr fontId="3" type="noConversion"/>
  </si>
  <si>
    <t>산재보험료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</si>
</sst>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_ "/>
    <numFmt numFmtId="177" formatCode="#&quot;년&quot;"/>
    <numFmt numFmtId="178" formatCode="#&quot;월&quot;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8"/>
      <color theme="1"/>
      <name val="HY견고딕"/>
      <family val="1"/>
      <charset val="129"/>
    </font>
    <font>
      <sz val="22"/>
      <color theme="1"/>
      <name val="HY견고딕"/>
      <family val="1"/>
      <charset val="129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1" fontId="0" fillId="0" borderId="5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0" fontId="7" fillId="0" borderId="0" xfId="0" applyFont="1">
      <alignment vertical="center"/>
    </xf>
    <xf numFmtId="41" fontId="7" fillId="0" borderId="5" xfId="1" applyFont="1" applyBorder="1" applyAlignment="1">
      <alignment horizontal="center" vertical="center"/>
    </xf>
    <xf numFmtId="41" fontId="7" fillId="6" borderId="5" xfId="1" applyFont="1" applyFill="1" applyBorder="1">
      <alignment vertical="center"/>
    </xf>
    <xf numFmtId="41" fontId="7" fillId="6" borderId="5" xfId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1" fontId="11" fillId="4" borderId="2" xfId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41" fontId="7" fillId="0" borderId="8" xfId="1" applyFont="1" applyBorder="1">
      <alignment vertical="center"/>
    </xf>
    <xf numFmtId="41" fontId="7" fillId="0" borderId="8" xfId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41" fontId="12" fillId="4" borderId="2" xfId="1" applyFont="1" applyFill="1" applyBorder="1" applyAlignment="1">
      <alignment horizontal="center" vertical="center"/>
    </xf>
    <xf numFmtId="41" fontId="10" fillId="4" borderId="2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5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E1F4F-E558-4150-90C5-F9B6F2B9FB46}">
  <dimension ref="A1:H19"/>
  <sheetViews>
    <sheetView zoomScale="130" zoomScaleNormal="130" workbookViewId="0">
      <selection activeCell="E15" sqref="E15:E16"/>
    </sheetView>
  </sheetViews>
  <sheetFormatPr defaultRowHeight="17.399999999999999" x14ac:dyDescent="0.4"/>
  <cols>
    <col min="1" max="8" width="18.8984375" customWidth="1"/>
  </cols>
  <sheetData>
    <row r="1" spans="1:8" ht="27.6" x14ac:dyDescent="0.6">
      <c r="A1" s="48" t="s">
        <v>13</v>
      </c>
      <c r="B1" s="48"/>
      <c r="C1" s="48"/>
      <c r="D1" s="48"/>
      <c r="E1" s="48"/>
      <c r="F1" s="48"/>
      <c r="G1" s="48"/>
      <c r="H1" s="48"/>
    </row>
    <row r="2" spans="1:8" ht="18" thickBot="1" x14ac:dyDescent="0.45">
      <c r="A2" s="1" t="s">
        <v>12</v>
      </c>
      <c r="H2" s="2" t="s">
        <v>0</v>
      </c>
    </row>
    <row r="3" spans="1:8" ht="18" thickTop="1" x14ac:dyDescent="0.4">
      <c r="A3" s="49" t="s">
        <v>1</v>
      </c>
      <c r="B3" s="50" t="s">
        <v>2</v>
      </c>
      <c r="C3" s="50" t="s">
        <v>18</v>
      </c>
      <c r="D3" s="3" t="s">
        <v>3</v>
      </c>
      <c r="E3" s="50" t="s">
        <v>4</v>
      </c>
      <c r="F3" s="3" t="s">
        <v>5</v>
      </c>
      <c r="G3" s="3" t="s">
        <v>6</v>
      </c>
      <c r="H3" s="51" t="s">
        <v>7</v>
      </c>
    </row>
    <row r="4" spans="1:8" x14ac:dyDescent="0.4">
      <c r="A4" s="41"/>
      <c r="B4" s="42"/>
      <c r="C4" s="42"/>
      <c r="D4" s="4" t="s">
        <v>8</v>
      </c>
      <c r="E4" s="42"/>
      <c r="F4" s="4" t="s">
        <v>9</v>
      </c>
      <c r="G4" s="4" t="s">
        <v>10</v>
      </c>
      <c r="H4" s="52"/>
    </row>
    <row r="5" spans="1:8" x14ac:dyDescent="0.4">
      <c r="A5" s="35">
        <v>1</v>
      </c>
      <c r="B5" s="36" t="s">
        <v>16</v>
      </c>
      <c r="C5" s="37" t="s">
        <v>17</v>
      </c>
      <c r="D5" s="5" t="s">
        <v>14</v>
      </c>
      <c r="E5" s="38">
        <v>1000000</v>
      </c>
      <c r="F5" s="6">
        <f>E5*0.03</f>
        <v>30000</v>
      </c>
      <c r="G5" s="7"/>
      <c r="H5" s="39"/>
    </row>
    <row r="6" spans="1:8" x14ac:dyDescent="0.4">
      <c r="A6" s="35"/>
      <c r="B6" s="36"/>
      <c r="C6" s="37"/>
      <c r="D6" s="5" t="s">
        <v>15</v>
      </c>
      <c r="E6" s="38"/>
      <c r="F6" s="6">
        <f>E5*0.003</f>
        <v>3000</v>
      </c>
      <c r="G6" s="8">
        <f>E5-F5-F6</f>
        <v>967000</v>
      </c>
      <c r="H6" s="40"/>
    </row>
    <row r="7" spans="1:8" x14ac:dyDescent="0.4">
      <c r="A7" s="35">
        <v>2</v>
      </c>
      <c r="B7" s="36" t="s">
        <v>19</v>
      </c>
      <c r="C7" s="37" t="s">
        <v>21</v>
      </c>
      <c r="D7" s="5" t="s">
        <v>14</v>
      </c>
      <c r="E7" s="38">
        <v>1500000</v>
      </c>
      <c r="F7" s="6">
        <f t="shared" ref="F7" si="0">E7*0.03</f>
        <v>45000</v>
      </c>
      <c r="G7" s="7"/>
      <c r="H7" s="39" t="s">
        <v>23</v>
      </c>
    </row>
    <row r="8" spans="1:8" x14ac:dyDescent="0.4">
      <c r="A8" s="35"/>
      <c r="B8" s="36"/>
      <c r="C8" s="37"/>
      <c r="D8" s="5" t="s">
        <v>15</v>
      </c>
      <c r="E8" s="38"/>
      <c r="F8" s="6">
        <f t="shared" ref="F8" si="1">E7*0.003</f>
        <v>4500</v>
      </c>
      <c r="G8" s="8">
        <f>E7-F7-F8</f>
        <v>1450500</v>
      </c>
      <c r="H8" s="40"/>
    </row>
    <row r="9" spans="1:8" x14ac:dyDescent="0.4">
      <c r="A9" s="35">
        <v>3</v>
      </c>
      <c r="B9" s="36" t="s">
        <v>20</v>
      </c>
      <c r="C9" s="37" t="s">
        <v>22</v>
      </c>
      <c r="D9" s="5" t="s">
        <v>14</v>
      </c>
      <c r="E9" s="38">
        <v>2000000</v>
      </c>
      <c r="F9" s="6">
        <f t="shared" ref="F9" si="2">E9*0.03</f>
        <v>60000</v>
      </c>
      <c r="G9" s="7"/>
      <c r="H9" s="39"/>
    </row>
    <row r="10" spans="1:8" x14ac:dyDescent="0.4">
      <c r="A10" s="35"/>
      <c r="B10" s="36"/>
      <c r="C10" s="37"/>
      <c r="D10" s="5" t="s">
        <v>15</v>
      </c>
      <c r="E10" s="38"/>
      <c r="F10" s="6">
        <f t="shared" ref="F10" si="3">E9*0.003</f>
        <v>6000</v>
      </c>
      <c r="G10" s="8">
        <f>E9-F9-F10</f>
        <v>1934000</v>
      </c>
      <c r="H10" s="40"/>
    </row>
    <row r="11" spans="1:8" x14ac:dyDescent="0.4">
      <c r="A11" s="35">
        <v>4</v>
      </c>
      <c r="B11" s="36"/>
      <c r="C11" s="37"/>
      <c r="D11" s="5"/>
      <c r="E11" s="38"/>
      <c r="F11" s="6"/>
      <c r="G11" s="7"/>
      <c r="H11" s="39"/>
    </row>
    <row r="12" spans="1:8" x14ac:dyDescent="0.4">
      <c r="A12" s="35"/>
      <c r="B12" s="36"/>
      <c r="C12" s="37"/>
      <c r="D12" s="5"/>
      <c r="E12" s="38"/>
      <c r="F12" s="6"/>
      <c r="G12" s="8"/>
      <c r="H12" s="40"/>
    </row>
    <row r="13" spans="1:8" x14ac:dyDescent="0.4">
      <c r="A13" s="35">
        <v>5</v>
      </c>
      <c r="B13" s="36"/>
      <c r="C13" s="37"/>
      <c r="D13" s="5"/>
      <c r="E13" s="38"/>
      <c r="F13" s="6"/>
      <c r="G13" s="7"/>
      <c r="H13" s="39"/>
    </row>
    <row r="14" spans="1:8" x14ac:dyDescent="0.4">
      <c r="A14" s="35"/>
      <c r="B14" s="36"/>
      <c r="C14" s="37"/>
      <c r="D14" s="5"/>
      <c r="E14" s="38"/>
      <c r="F14" s="6"/>
      <c r="G14" s="8"/>
      <c r="H14" s="40"/>
    </row>
    <row r="15" spans="1:8" x14ac:dyDescent="0.4">
      <c r="A15" s="41" t="s">
        <v>11</v>
      </c>
      <c r="B15" s="42"/>
      <c r="C15" s="42"/>
      <c r="D15" s="42"/>
      <c r="E15" s="45">
        <f>SUM(E5:E14)</f>
        <v>4500000</v>
      </c>
      <c r="F15" s="8">
        <f>F5+F7+F9+F11+F13</f>
        <v>135000</v>
      </c>
      <c r="G15" s="7"/>
      <c r="H15" s="39"/>
    </row>
    <row r="16" spans="1:8" ht="18" thickBot="1" x14ac:dyDescent="0.45">
      <c r="A16" s="43"/>
      <c r="B16" s="44"/>
      <c r="C16" s="44"/>
      <c r="D16" s="44"/>
      <c r="E16" s="46"/>
      <c r="F16" s="9">
        <f>F6+F8+F10+F12+F14</f>
        <v>13500</v>
      </c>
      <c r="G16" s="9">
        <f>G6+G8+G10+G12+G14</f>
        <v>4351500</v>
      </c>
      <c r="H16" s="47"/>
    </row>
    <row r="17" spans="5:5" ht="18" thickTop="1" x14ac:dyDescent="0.4"/>
    <row r="19" spans="5:5" x14ac:dyDescent="0.4">
      <c r="E19" s="10"/>
    </row>
  </sheetData>
  <mergeCells count="34">
    <mergeCell ref="A1:H1"/>
    <mergeCell ref="A3:A4"/>
    <mergeCell ref="B3:B4"/>
    <mergeCell ref="C3:C4"/>
    <mergeCell ref="E3:E4"/>
    <mergeCell ref="H3:H4"/>
    <mergeCell ref="A15:D16"/>
    <mergeCell ref="E15:E16"/>
    <mergeCell ref="H15:H16"/>
    <mergeCell ref="A7:A8"/>
    <mergeCell ref="B7:B8"/>
    <mergeCell ref="A5:A6"/>
    <mergeCell ref="B5:B6"/>
    <mergeCell ref="C5:C6"/>
    <mergeCell ref="E5:E6"/>
    <mergeCell ref="H5:H6"/>
    <mergeCell ref="C7:C8"/>
    <mergeCell ref="E7:E8"/>
    <mergeCell ref="H7:H8"/>
    <mergeCell ref="A9:A10"/>
    <mergeCell ref="B9:B10"/>
    <mergeCell ref="C9:C10"/>
    <mergeCell ref="E9:E10"/>
    <mergeCell ref="H9:H10"/>
    <mergeCell ref="A13:A14"/>
    <mergeCell ref="B13:B14"/>
    <mergeCell ref="C13:C14"/>
    <mergeCell ref="E13:E14"/>
    <mergeCell ref="H13:H14"/>
    <mergeCell ref="A11:A12"/>
    <mergeCell ref="B11:B12"/>
    <mergeCell ref="C11:C12"/>
    <mergeCell ref="E11:E12"/>
    <mergeCell ref="H11:H1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86CB7-5B63-4B4B-8D26-C109221571B8}">
  <dimension ref="A2:H14"/>
  <sheetViews>
    <sheetView zoomScale="130" zoomScaleNormal="130" workbookViewId="0">
      <selection activeCell="E5" sqref="E5"/>
    </sheetView>
  </sheetViews>
  <sheetFormatPr defaultRowHeight="17.399999999999999" x14ac:dyDescent="0.4"/>
  <cols>
    <col min="1" max="1" width="13.796875" customWidth="1"/>
    <col min="2" max="2" width="20.296875" customWidth="1"/>
    <col min="3" max="6" width="13.796875" customWidth="1"/>
    <col min="7" max="8" width="15.5" customWidth="1"/>
  </cols>
  <sheetData>
    <row r="2" spans="1:8" ht="30" customHeight="1" x14ac:dyDescent="0.4">
      <c r="A2" s="53" t="s">
        <v>24</v>
      </c>
      <c r="B2" s="53"/>
      <c r="C2" s="53"/>
      <c r="D2" s="53"/>
      <c r="E2" s="53"/>
      <c r="F2" s="53"/>
      <c r="G2" s="31">
        <v>2026</v>
      </c>
      <c r="H2" s="32">
        <v>2</v>
      </c>
    </row>
    <row r="3" spans="1:8" ht="18" thickBot="1" x14ac:dyDescent="0.45"/>
    <row r="4" spans="1:8" s="11" customFormat="1" ht="32.4" customHeight="1" thickTop="1" x14ac:dyDescent="0.4">
      <c r="A4" s="15" t="s">
        <v>42</v>
      </c>
      <c r="B4" s="16" t="s">
        <v>18</v>
      </c>
      <c r="C4" s="17" t="s">
        <v>25</v>
      </c>
      <c r="D4" s="17" t="s">
        <v>5</v>
      </c>
      <c r="E4" s="17" t="s">
        <v>9</v>
      </c>
      <c r="F4" s="17" t="s">
        <v>10</v>
      </c>
      <c r="G4" s="18" t="s">
        <v>40</v>
      </c>
      <c r="H4" s="19" t="s">
        <v>41</v>
      </c>
    </row>
    <row r="5" spans="1:8" s="11" customFormat="1" ht="32.4" customHeight="1" x14ac:dyDescent="0.4">
      <c r="A5" s="20" t="s">
        <v>26</v>
      </c>
      <c r="B5" s="21" t="s">
        <v>17</v>
      </c>
      <c r="C5" s="12">
        <v>1000000</v>
      </c>
      <c r="D5" s="12">
        <f>C5*0.03</f>
        <v>30000</v>
      </c>
      <c r="E5" s="12">
        <f>C5*0.003</f>
        <v>3000</v>
      </c>
      <c r="F5" s="12">
        <f>C5-D5-E5</f>
        <v>967000</v>
      </c>
      <c r="G5" s="22">
        <v>2026.01</v>
      </c>
      <c r="H5" s="23">
        <v>2026.02</v>
      </c>
    </row>
    <row r="6" spans="1:8" s="11" customFormat="1" ht="32.4" customHeight="1" x14ac:dyDescent="0.4">
      <c r="A6" s="20" t="s">
        <v>27</v>
      </c>
      <c r="B6" s="21" t="s">
        <v>33</v>
      </c>
      <c r="C6" s="13">
        <v>1500000</v>
      </c>
      <c r="D6" s="12">
        <f t="shared" ref="D6:D13" si="0">C6*0.03</f>
        <v>45000</v>
      </c>
      <c r="E6" s="12">
        <f t="shared" ref="E6:E13" si="1">C6*0.003</f>
        <v>4500</v>
      </c>
      <c r="F6" s="12">
        <f t="shared" ref="F6:F13" si="2">C6-D6-E6</f>
        <v>1450500</v>
      </c>
      <c r="G6" s="22">
        <v>2026.01</v>
      </c>
      <c r="H6" s="23">
        <v>2026.02</v>
      </c>
    </row>
    <row r="7" spans="1:8" s="11" customFormat="1" ht="32.4" customHeight="1" x14ac:dyDescent="0.4">
      <c r="A7" s="24" t="s">
        <v>28</v>
      </c>
      <c r="B7" s="21" t="s">
        <v>34</v>
      </c>
      <c r="C7" s="14">
        <v>500000</v>
      </c>
      <c r="D7" s="12">
        <f t="shared" si="0"/>
        <v>15000</v>
      </c>
      <c r="E7" s="12">
        <f t="shared" si="1"/>
        <v>1500</v>
      </c>
      <c r="F7" s="12">
        <f t="shared" si="2"/>
        <v>483500</v>
      </c>
      <c r="G7" s="22">
        <v>2026.01</v>
      </c>
      <c r="H7" s="23">
        <v>2026.02</v>
      </c>
    </row>
    <row r="8" spans="1:8" s="11" customFormat="1" ht="32.4" customHeight="1" x14ac:dyDescent="0.4">
      <c r="A8" s="24" t="s">
        <v>29</v>
      </c>
      <c r="B8" s="21" t="s">
        <v>35</v>
      </c>
      <c r="C8" s="12">
        <v>300000</v>
      </c>
      <c r="D8" s="12">
        <f t="shared" si="0"/>
        <v>9000</v>
      </c>
      <c r="E8" s="12">
        <f t="shared" si="1"/>
        <v>900</v>
      </c>
      <c r="F8" s="12">
        <f t="shared" si="2"/>
        <v>290100</v>
      </c>
      <c r="G8" s="22">
        <v>2026.01</v>
      </c>
      <c r="H8" s="23">
        <v>2026.02</v>
      </c>
    </row>
    <row r="9" spans="1:8" s="11" customFormat="1" ht="32.4" customHeight="1" x14ac:dyDescent="0.4">
      <c r="A9" s="24" t="s">
        <v>30</v>
      </c>
      <c r="B9" s="21" t="s">
        <v>36</v>
      </c>
      <c r="C9" s="14">
        <v>1000000</v>
      </c>
      <c r="D9" s="12">
        <f t="shared" si="0"/>
        <v>30000</v>
      </c>
      <c r="E9" s="12">
        <f t="shared" si="1"/>
        <v>3000</v>
      </c>
      <c r="F9" s="12">
        <f t="shared" si="2"/>
        <v>967000</v>
      </c>
      <c r="G9" s="22">
        <v>2026.01</v>
      </c>
      <c r="H9" s="23">
        <v>2026.02</v>
      </c>
    </row>
    <row r="10" spans="1:8" s="11" customFormat="1" ht="32.4" customHeight="1" x14ac:dyDescent="0.4">
      <c r="A10" s="24" t="s">
        <v>16</v>
      </c>
      <c r="B10" s="21" t="s">
        <v>37</v>
      </c>
      <c r="C10" s="14">
        <v>1000000</v>
      </c>
      <c r="D10" s="12">
        <f t="shared" si="0"/>
        <v>30000</v>
      </c>
      <c r="E10" s="12">
        <f t="shared" si="1"/>
        <v>3000</v>
      </c>
      <c r="F10" s="12">
        <f t="shared" si="2"/>
        <v>967000</v>
      </c>
      <c r="G10" s="22">
        <v>2026.01</v>
      </c>
      <c r="H10" s="23">
        <v>2026.02</v>
      </c>
    </row>
    <row r="11" spans="1:8" s="11" customFormat="1" ht="32.4" customHeight="1" x14ac:dyDescent="0.4">
      <c r="A11" s="24" t="s">
        <v>31</v>
      </c>
      <c r="B11" s="21" t="s">
        <v>38</v>
      </c>
      <c r="C11" s="14">
        <v>3000000</v>
      </c>
      <c r="D11" s="12">
        <f t="shared" si="0"/>
        <v>90000</v>
      </c>
      <c r="E11" s="12">
        <f t="shared" si="1"/>
        <v>9000</v>
      </c>
      <c r="F11" s="12">
        <f t="shared" si="2"/>
        <v>2901000</v>
      </c>
      <c r="G11" s="22">
        <v>2026.01</v>
      </c>
      <c r="H11" s="23">
        <v>2026.02</v>
      </c>
    </row>
    <row r="12" spans="1:8" s="11" customFormat="1" ht="32.4" customHeight="1" x14ac:dyDescent="0.4">
      <c r="A12" s="24" t="s">
        <v>32</v>
      </c>
      <c r="B12" s="21" t="s">
        <v>39</v>
      </c>
      <c r="C12" s="14">
        <v>800000</v>
      </c>
      <c r="D12" s="12">
        <f t="shared" si="0"/>
        <v>24000</v>
      </c>
      <c r="E12" s="12">
        <f t="shared" si="1"/>
        <v>2400</v>
      </c>
      <c r="F12" s="12">
        <f t="shared" si="2"/>
        <v>773600</v>
      </c>
      <c r="G12" s="22">
        <v>2026.01</v>
      </c>
      <c r="H12" s="23">
        <v>2026.02</v>
      </c>
    </row>
    <row r="13" spans="1:8" s="11" customFormat="1" ht="32.4" customHeight="1" thickBot="1" x14ac:dyDescent="0.45">
      <c r="A13" s="25" t="s">
        <v>11</v>
      </c>
      <c r="B13" s="26"/>
      <c r="C13" s="27">
        <f>SUM(C5:C12)</f>
        <v>9100000</v>
      </c>
      <c r="D13" s="28">
        <f t="shared" si="0"/>
        <v>273000</v>
      </c>
      <c r="E13" s="28">
        <f t="shared" si="1"/>
        <v>27300</v>
      </c>
      <c r="F13" s="28">
        <f t="shared" si="2"/>
        <v>8799700</v>
      </c>
      <c r="G13" s="29"/>
      <c r="H13" s="30"/>
    </row>
    <row r="14" spans="1:8" ht="18" thickTop="1" x14ac:dyDescent="0.4"/>
  </sheetData>
  <mergeCells count="1">
    <mergeCell ref="A2:F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0E938-EFE6-4487-9BCA-9854A66D3C30}">
  <dimension ref="A2:J14"/>
  <sheetViews>
    <sheetView tabSelected="1" zoomScale="130" zoomScaleNormal="130" workbookViewId="0">
      <selection activeCell="G8" sqref="G8"/>
    </sheetView>
  </sheetViews>
  <sheetFormatPr defaultRowHeight="17.399999999999999" x14ac:dyDescent="0.4"/>
  <cols>
    <col min="1" max="1" width="13.796875" customWidth="1"/>
    <col min="2" max="2" width="20.296875" customWidth="1"/>
    <col min="3" max="8" width="13.796875" customWidth="1"/>
    <col min="9" max="10" width="15.5" customWidth="1"/>
  </cols>
  <sheetData>
    <row r="2" spans="1:10" ht="30" customHeight="1" x14ac:dyDescent="0.4">
      <c r="A2" s="53" t="s">
        <v>24</v>
      </c>
      <c r="B2" s="53"/>
      <c r="C2" s="53"/>
      <c r="D2" s="53"/>
      <c r="E2" s="53"/>
      <c r="F2" s="53"/>
      <c r="G2" s="53"/>
      <c r="H2" s="53"/>
      <c r="I2" s="31">
        <v>2026</v>
      </c>
      <c r="J2" s="32">
        <v>2</v>
      </c>
    </row>
    <row r="3" spans="1:10" ht="18" thickBot="1" x14ac:dyDescent="0.45"/>
    <row r="4" spans="1:10" s="11" customFormat="1" ht="42" customHeight="1" thickTop="1" x14ac:dyDescent="0.4">
      <c r="A4" s="15" t="s">
        <v>42</v>
      </c>
      <c r="B4" s="16" t="s">
        <v>18</v>
      </c>
      <c r="C4" s="17" t="s">
        <v>25</v>
      </c>
      <c r="D4" s="17" t="s">
        <v>5</v>
      </c>
      <c r="E4" s="33" t="s">
        <v>9</v>
      </c>
      <c r="F4" s="34" t="s">
        <v>43</v>
      </c>
      <c r="G4" s="33" t="s">
        <v>44</v>
      </c>
      <c r="H4" s="33" t="s">
        <v>10</v>
      </c>
      <c r="I4" s="18" t="s">
        <v>40</v>
      </c>
      <c r="J4" s="19" t="s">
        <v>41</v>
      </c>
    </row>
    <row r="5" spans="1:10" s="11" customFormat="1" ht="32.4" customHeight="1" x14ac:dyDescent="0.4">
      <c r="A5" s="20" t="s">
        <v>26</v>
      </c>
      <c r="B5" s="21" t="s">
        <v>17</v>
      </c>
      <c r="C5" s="12">
        <v>1000000</v>
      </c>
      <c r="D5" s="12">
        <f>C5*0.03</f>
        <v>30000</v>
      </c>
      <c r="E5" s="12">
        <f>C5*0.003</f>
        <v>3000</v>
      </c>
      <c r="F5" s="12">
        <f>C5-(C5*0.149)</f>
        <v>851000</v>
      </c>
      <c r="G5" s="12">
        <f>F5*0.0035</f>
        <v>2978.5</v>
      </c>
      <c r="H5" s="12">
        <f>C5-D5-E5-G5</f>
        <v>964021.5</v>
      </c>
      <c r="I5" s="22">
        <v>2026.01</v>
      </c>
      <c r="J5" s="23">
        <v>2026.02</v>
      </c>
    </row>
    <row r="6" spans="1:10" s="11" customFormat="1" ht="32.4" customHeight="1" x14ac:dyDescent="0.4">
      <c r="A6" s="20" t="s">
        <v>27</v>
      </c>
      <c r="B6" s="21" t="s">
        <v>33</v>
      </c>
      <c r="C6" s="13">
        <v>1500000</v>
      </c>
      <c r="D6" s="12">
        <f t="shared" ref="D6:D13" si="0">C6*0.03</f>
        <v>45000</v>
      </c>
      <c r="E6" s="12">
        <f t="shared" ref="E6:E13" si="1">C6*0.003</f>
        <v>4500</v>
      </c>
      <c r="F6" s="12">
        <f t="shared" ref="F6:F12" si="2">C6-(C6*0.149)</f>
        <v>1276500</v>
      </c>
      <c r="G6" s="12">
        <f t="shared" ref="G6:G12" si="3">F6*0.0035</f>
        <v>4467.75</v>
      </c>
      <c r="H6" s="12">
        <f t="shared" ref="H6:H12" si="4">C6-D6-E6-G6</f>
        <v>1446032.25</v>
      </c>
      <c r="I6" s="22">
        <v>2026.01</v>
      </c>
      <c r="J6" s="23">
        <v>2026.02</v>
      </c>
    </row>
    <row r="7" spans="1:10" s="11" customFormat="1" ht="32.4" customHeight="1" x14ac:dyDescent="0.4">
      <c r="A7" s="24" t="s">
        <v>28</v>
      </c>
      <c r="B7" s="21" t="s">
        <v>34</v>
      </c>
      <c r="C7" s="14">
        <v>500000</v>
      </c>
      <c r="D7" s="12">
        <f t="shared" si="0"/>
        <v>15000</v>
      </c>
      <c r="E7" s="12">
        <f t="shared" si="1"/>
        <v>1500</v>
      </c>
      <c r="F7" s="12">
        <f t="shared" si="2"/>
        <v>425500</v>
      </c>
      <c r="G7" s="12">
        <f t="shared" si="3"/>
        <v>1489.25</v>
      </c>
      <c r="H7" s="12">
        <f t="shared" si="4"/>
        <v>482010.75</v>
      </c>
      <c r="I7" s="22">
        <v>2026.01</v>
      </c>
      <c r="J7" s="23">
        <v>2026.02</v>
      </c>
    </row>
    <row r="8" spans="1:10" s="11" customFormat="1" ht="32.4" customHeight="1" x14ac:dyDescent="0.4">
      <c r="A8" s="24" t="s">
        <v>29</v>
      </c>
      <c r="B8" s="21" t="s">
        <v>35</v>
      </c>
      <c r="C8" s="12">
        <v>300000</v>
      </c>
      <c r="D8" s="12">
        <f t="shared" si="0"/>
        <v>9000</v>
      </c>
      <c r="E8" s="12">
        <f t="shared" si="1"/>
        <v>900</v>
      </c>
      <c r="F8" s="12">
        <f t="shared" si="2"/>
        <v>255300</v>
      </c>
      <c r="G8" s="12">
        <f t="shared" si="3"/>
        <v>893.55000000000007</v>
      </c>
      <c r="H8" s="12">
        <f t="shared" si="4"/>
        <v>289206.45</v>
      </c>
      <c r="I8" s="22">
        <v>2026.01</v>
      </c>
      <c r="J8" s="23">
        <v>2026.02</v>
      </c>
    </row>
    <row r="9" spans="1:10" s="11" customFormat="1" ht="32.4" customHeight="1" x14ac:dyDescent="0.4">
      <c r="A9" s="24" t="s">
        <v>30</v>
      </c>
      <c r="B9" s="21" t="s">
        <v>36</v>
      </c>
      <c r="C9" s="14">
        <v>1000000</v>
      </c>
      <c r="D9" s="12">
        <f t="shared" si="0"/>
        <v>30000</v>
      </c>
      <c r="E9" s="12">
        <f t="shared" si="1"/>
        <v>3000</v>
      </c>
      <c r="F9" s="12">
        <f t="shared" si="2"/>
        <v>851000</v>
      </c>
      <c r="G9" s="12">
        <f t="shared" si="3"/>
        <v>2978.5</v>
      </c>
      <c r="H9" s="12">
        <f t="shared" si="4"/>
        <v>964021.5</v>
      </c>
      <c r="I9" s="22">
        <v>2026.01</v>
      </c>
      <c r="J9" s="23">
        <v>2026.02</v>
      </c>
    </row>
    <row r="10" spans="1:10" s="11" customFormat="1" ht="32.4" customHeight="1" x14ac:dyDescent="0.4">
      <c r="A10" s="24" t="s">
        <v>16</v>
      </c>
      <c r="B10" s="21" t="s">
        <v>37</v>
      </c>
      <c r="C10" s="14">
        <v>1000000</v>
      </c>
      <c r="D10" s="12">
        <f t="shared" si="0"/>
        <v>30000</v>
      </c>
      <c r="E10" s="12">
        <f t="shared" si="1"/>
        <v>3000</v>
      </c>
      <c r="F10" s="12">
        <f t="shared" si="2"/>
        <v>851000</v>
      </c>
      <c r="G10" s="12">
        <f t="shared" si="3"/>
        <v>2978.5</v>
      </c>
      <c r="H10" s="12">
        <f t="shared" si="4"/>
        <v>964021.5</v>
      </c>
      <c r="I10" s="22">
        <v>2026.01</v>
      </c>
      <c r="J10" s="23">
        <v>2026.02</v>
      </c>
    </row>
    <row r="11" spans="1:10" s="11" customFormat="1" ht="32.4" customHeight="1" x14ac:dyDescent="0.4">
      <c r="A11" s="24" t="s">
        <v>31</v>
      </c>
      <c r="B11" s="21" t="s">
        <v>38</v>
      </c>
      <c r="C11" s="14">
        <v>3000000</v>
      </c>
      <c r="D11" s="12">
        <f t="shared" si="0"/>
        <v>90000</v>
      </c>
      <c r="E11" s="12">
        <f t="shared" si="1"/>
        <v>9000</v>
      </c>
      <c r="F11" s="12">
        <f t="shared" si="2"/>
        <v>2553000</v>
      </c>
      <c r="G11" s="12">
        <f t="shared" si="3"/>
        <v>8935.5</v>
      </c>
      <c r="H11" s="12">
        <f t="shared" si="4"/>
        <v>2892064.5</v>
      </c>
      <c r="I11" s="22">
        <v>2026.01</v>
      </c>
      <c r="J11" s="23">
        <v>2026.02</v>
      </c>
    </row>
    <row r="12" spans="1:10" s="11" customFormat="1" ht="32.4" customHeight="1" x14ac:dyDescent="0.4">
      <c r="A12" s="24" t="s">
        <v>32</v>
      </c>
      <c r="B12" s="21" t="s">
        <v>39</v>
      </c>
      <c r="C12" s="14">
        <v>800000</v>
      </c>
      <c r="D12" s="12">
        <f t="shared" si="0"/>
        <v>24000</v>
      </c>
      <c r="E12" s="12">
        <f t="shared" si="1"/>
        <v>2400</v>
      </c>
      <c r="F12" s="12">
        <f t="shared" si="2"/>
        <v>680800</v>
      </c>
      <c r="G12" s="12">
        <f t="shared" si="3"/>
        <v>2382.8000000000002</v>
      </c>
      <c r="H12" s="12">
        <f t="shared" si="4"/>
        <v>771217.2</v>
      </c>
      <c r="I12" s="22">
        <v>2026.01</v>
      </c>
      <c r="J12" s="23">
        <v>2026.02</v>
      </c>
    </row>
    <row r="13" spans="1:10" s="11" customFormat="1" ht="32.4" customHeight="1" thickBot="1" x14ac:dyDescent="0.45">
      <c r="A13" s="25" t="s">
        <v>11</v>
      </c>
      <c r="B13" s="26"/>
      <c r="C13" s="27">
        <f>SUM(C5:C12)</f>
        <v>9100000</v>
      </c>
      <c r="D13" s="28">
        <f>SUM(D5:D12)</f>
        <v>273000</v>
      </c>
      <c r="E13" s="28">
        <f>SUM(E5:E12)</f>
        <v>27300</v>
      </c>
      <c r="F13" s="28">
        <f>SUM(F5:F12)</f>
        <v>7744100</v>
      </c>
      <c r="G13" s="28">
        <f>SUM(G5:G12)</f>
        <v>27104.35</v>
      </c>
      <c r="H13" s="28">
        <f>SUM(H5:H12)</f>
        <v>8772595.6500000004</v>
      </c>
      <c r="I13" s="29"/>
      <c r="J13" s="30"/>
    </row>
    <row r="14" spans="1:10" ht="18" thickTop="1" x14ac:dyDescent="0.4"/>
  </sheetData>
  <mergeCells count="1">
    <mergeCell ref="A2:H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case1</vt:lpstr>
      <vt:lpstr>case2</vt:lpstr>
      <vt:lpstr>case3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wkseo</dc:creator>
  <cp:lastModifiedBy>wkseo</cp:lastModifiedBy>
  <dcterms:created xsi:type="dcterms:W3CDTF">2026-01-11T05:31:36Z</dcterms:created>
  <dcterms:modified xsi:type="dcterms:W3CDTF">2026-01-13T07:27:06Z</dcterms:modified>
</cp:coreProperties>
</file>